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-Wattaneya\Desktop\"/>
    </mc:Choice>
  </mc:AlternateContent>
  <bookViews>
    <workbookView xWindow="0" yWindow="0" windowWidth="15345" windowHeight="6705"/>
  </bookViews>
  <sheets>
    <sheet name="Sheet1" sheetId="1" r:id="rId1"/>
  </sheets>
  <definedNames>
    <definedName name="_xlnm._FilterDatabase" localSheetId="0" hidden="1">Sheet1!$A$1:$K$79</definedName>
    <definedName name="_xlnm.Print_Titles" localSheetId="0">Sheet1!#REF!,Sheet1!$1:$1</definedName>
    <definedName name="QB_COLUMN_1" localSheetId="0" hidden="1">Sheet1!#REF!</definedName>
    <definedName name="QB_COLUMN_20" localSheetId="0" hidden="1">Sheet1!#REF!</definedName>
    <definedName name="QB_COLUMN_28" localSheetId="0" hidden="1">Sheet1!$H$1</definedName>
    <definedName name="QB_COLUMN_29" localSheetId="0" hidden="1">Sheet1!$I$1</definedName>
    <definedName name="QB_COLUMN_3" localSheetId="0" hidden="1">Sheet1!$A$1</definedName>
    <definedName name="QB_COLUMN_31" localSheetId="0" hidden="1">Sheet1!$J$1</definedName>
    <definedName name="QB_COLUMN_4" localSheetId="0" hidden="1">Sheet1!$B$1</definedName>
    <definedName name="QB_COLUMN_7" localSheetId="0" hidden="1">Sheet1!$C$1</definedName>
    <definedName name="QB_COLUMN_8" localSheetId="0" hidden="1">Sheet1!$D$1</definedName>
    <definedName name="QB_ROW_25301" localSheetId="0" hidden="1">Sheet1!#REF!</definedName>
    <definedName name="QB_ROW_42010" localSheetId="0" hidden="1">Sheet1!#REF!</definedName>
    <definedName name="QB_ROW_42310" localSheetId="0" hidden="1">Sheet1!#REF!</definedName>
    <definedName name="QB_ROW_43020" localSheetId="0" hidden="1">Sheet1!#REF!</definedName>
    <definedName name="QB_ROW_43320" localSheetId="0" hidden="1">Sheet1!#REF!</definedName>
    <definedName name="QB_ROW_50030" localSheetId="0" hidden="1">Sheet1!#REF!</definedName>
    <definedName name="QB_ROW_50330" localSheetId="0" hidden="1">Sheet1!#REF!</definedName>
    <definedName name="QB_ROW_53030" localSheetId="0" hidden="1">Sheet1!#REF!</definedName>
    <definedName name="QB_ROW_53330" localSheetId="0" hidden="1">Sheet1!#REF!</definedName>
    <definedName name="QB_ROW_57030" localSheetId="0" hidden="1">Sheet1!#REF!</definedName>
    <definedName name="QB_ROW_57330" localSheetId="0" hidden="1">Sheet1!#REF!</definedName>
    <definedName name="QB_ROW_68030" localSheetId="0" hidden="1">Sheet1!#REF!</definedName>
    <definedName name="QB_ROW_68330" localSheetId="0" hidden="1">Sheet1!#REF!</definedName>
    <definedName name="QB_ROW_70030" localSheetId="0" hidden="1">Sheet1!#REF!</definedName>
    <definedName name="QB_ROW_70330" localSheetId="0" hidden="1">Sheet1!#REF!</definedName>
    <definedName name="QB_ROW_73030" localSheetId="0" hidden="1">Sheet1!#REF!</definedName>
    <definedName name="QB_ROW_73330" localSheetId="0" hidden="1">Sheet1!#REF!</definedName>
    <definedName name="QB_ROW_75030" localSheetId="0" hidden="1">Sheet1!#REF!</definedName>
    <definedName name="QB_ROW_75330" localSheetId="0" hidden="1">Sheet1!#REF!</definedName>
    <definedName name="QBCANSUPPORTUPDATE" localSheetId="0">TRUE</definedName>
    <definedName name="QBCOMPANYFILENAME" localSheetId="0">"C:\Users\El-Wattaneya\Desktop\Koshary 27-06-2024\El Manarah Group For Investment.qbw"</definedName>
    <definedName name="QBENDDATE" localSheetId="0">20241231</definedName>
    <definedName name="QBHEADERSONSCREEN" localSheetId="0">FALSE</definedName>
    <definedName name="QBMETADATASIZE" localSheetId="0">7293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FALSE</definedName>
    <definedName name="QBREPORTCOLAXIS" localSheetId="0">0</definedName>
    <definedName name="QBREPORTCOMPANYID" localSheetId="0">"23befbc0a748471fa8e92549e78fc1dc"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12</definedName>
    <definedName name="QBREPORTSUBCOLAXIS" localSheetId="0">0</definedName>
    <definedName name="QBREPORTTYPE" localSheetId="0">61</definedName>
    <definedName name="QBROWHEADERS" localSheetId="0">4</definedName>
    <definedName name="QBSTARTDATE" localSheetId="0">20240101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 l="1"/>
  <c r="K75" i="1"/>
  <c r="H79" i="1"/>
  <c r="J2" i="1"/>
  <c r="J3" i="1" s="1"/>
  <c r="J4" i="1" s="1"/>
  <c r="J5" i="1" s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5" i="1" s="1"/>
  <c r="J66" i="1" s="1"/>
  <c r="J67" i="1" s="1"/>
  <c r="J68" i="1" s="1"/>
  <c r="J69" i="1" s="1"/>
  <c r="J70" i="1" s="1"/>
  <c r="J71" i="1" s="1"/>
  <c r="J72" i="1" s="1"/>
  <c r="J73" i="1" s="1"/>
  <c r="J75" i="1" s="1"/>
  <c r="G77" i="1"/>
  <c r="K77" i="1" s="1"/>
  <c r="G66" i="1"/>
  <c r="K66" i="1" s="1"/>
  <c r="G67" i="1"/>
  <c r="K67" i="1" s="1"/>
  <c r="G68" i="1"/>
  <c r="K68" i="1" s="1"/>
  <c r="G69" i="1"/>
  <c r="K69" i="1" s="1"/>
  <c r="G70" i="1"/>
  <c r="G71" i="1"/>
  <c r="K71" i="1" s="1"/>
  <c r="G72" i="1"/>
  <c r="G73" i="1"/>
  <c r="K73" i="1" s="1"/>
  <c r="G65" i="1"/>
  <c r="K65" i="1" s="1"/>
  <c r="G33" i="1"/>
  <c r="K33" i="1" s="1"/>
  <c r="G34" i="1"/>
  <c r="K34" i="1" s="1"/>
  <c r="G35" i="1"/>
  <c r="K35" i="1" s="1"/>
  <c r="G36" i="1"/>
  <c r="K36" i="1" s="1"/>
  <c r="G37" i="1"/>
  <c r="K37" i="1" s="1"/>
  <c r="G38" i="1"/>
  <c r="K38" i="1" s="1"/>
  <c r="G39" i="1"/>
  <c r="K39" i="1" s="1"/>
  <c r="G40" i="1"/>
  <c r="K40" i="1" s="1"/>
  <c r="G41" i="1"/>
  <c r="K41" i="1" s="1"/>
  <c r="G42" i="1"/>
  <c r="K42" i="1" s="1"/>
  <c r="G43" i="1"/>
  <c r="K43" i="1" s="1"/>
  <c r="G45" i="1"/>
  <c r="K45" i="1" s="1"/>
  <c r="G46" i="1"/>
  <c r="K46" i="1" s="1"/>
  <c r="G47" i="1"/>
  <c r="K47" i="1" s="1"/>
  <c r="G48" i="1"/>
  <c r="K48" i="1" s="1"/>
  <c r="G49" i="1"/>
  <c r="K49" i="1" s="1"/>
  <c r="G50" i="1"/>
  <c r="K50" i="1" s="1"/>
  <c r="G51" i="1"/>
  <c r="K51" i="1" s="1"/>
  <c r="G52" i="1"/>
  <c r="K52" i="1" s="1"/>
  <c r="G53" i="1"/>
  <c r="K53" i="1" s="1"/>
  <c r="G54" i="1"/>
  <c r="K54" i="1" s="1"/>
  <c r="G55" i="1"/>
  <c r="K55" i="1" s="1"/>
  <c r="G56" i="1"/>
  <c r="K56" i="1" s="1"/>
  <c r="G57" i="1"/>
  <c r="K57" i="1" s="1"/>
  <c r="G58" i="1"/>
  <c r="K58" i="1" s="1"/>
  <c r="G59" i="1"/>
  <c r="K59" i="1" s="1"/>
  <c r="G60" i="1"/>
  <c r="K60" i="1" s="1"/>
  <c r="G61" i="1"/>
  <c r="K61" i="1" s="1"/>
  <c r="G62" i="1"/>
  <c r="K62" i="1" s="1"/>
  <c r="G63" i="1"/>
  <c r="K63" i="1" s="1"/>
  <c r="G32" i="1"/>
  <c r="K32" i="1" s="1"/>
  <c r="K70" i="1"/>
  <c r="K72" i="1"/>
  <c r="G3" i="1"/>
  <c r="K3" i="1" s="1"/>
  <c r="G4" i="1"/>
  <c r="K4" i="1" s="1"/>
  <c r="G5" i="1"/>
  <c r="K5" i="1" s="1"/>
  <c r="G6" i="1"/>
  <c r="K6" i="1" s="1"/>
  <c r="G7" i="1"/>
  <c r="K7" i="1" s="1"/>
  <c r="G8" i="1"/>
  <c r="K8" i="1" s="1"/>
  <c r="G9" i="1"/>
  <c r="K9" i="1" s="1"/>
  <c r="G10" i="1"/>
  <c r="K10" i="1" s="1"/>
  <c r="G11" i="1"/>
  <c r="K11" i="1" s="1"/>
  <c r="G12" i="1"/>
  <c r="K12" i="1" s="1"/>
  <c r="G13" i="1"/>
  <c r="K13" i="1" s="1"/>
  <c r="G14" i="1"/>
  <c r="K14" i="1" s="1"/>
  <c r="G15" i="1"/>
  <c r="K15" i="1" s="1"/>
  <c r="G16" i="1"/>
  <c r="K16" i="1" s="1"/>
  <c r="G17" i="1"/>
  <c r="K17" i="1" s="1"/>
  <c r="G18" i="1"/>
  <c r="K18" i="1" s="1"/>
  <c r="G19" i="1"/>
  <c r="K19" i="1" s="1"/>
  <c r="G20" i="1"/>
  <c r="K20" i="1" s="1"/>
  <c r="G21" i="1"/>
  <c r="K21" i="1" s="1"/>
  <c r="G22" i="1"/>
  <c r="K22" i="1" s="1"/>
  <c r="G23" i="1"/>
  <c r="K23" i="1" s="1"/>
  <c r="G24" i="1"/>
  <c r="K24" i="1" s="1"/>
  <c r="G25" i="1"/>
  <c r="K25" i="1" s="1"/>
  <c r="G26" i="1"/>
  <c r="K26" i="1" s="1"/>
  <c r="G27" i="1"/>
  <c r="K27" i="1" s="1"/>
  <c r="G28" i="1"/>
  <c r="K28" i="1" s="1"/>
  <c r="G29" i="1"/>
  <c r="K29" i="1" s="1"/>
  <c r="G30" i="1"/>
  <c r="K30" i="1" s="1"/>
  <c r="G2" i="1"/>
  <c r="K2" i="1" s="1"/>
  <c r="J77" i="1" l="1"/>
  <c r="J79" i="1" s="1"/>
  <c r="K79" i="1" s="1"/>
</calcChain>
</file>

<file path=xl/sharedStrings.xml><?xml version="1.0" encoding="utf-8"?>
<sst xmlns="http://schemas.openxmlformats.org/spreadsheetml/2006/main" count="273" uniqueCount="118">
  <si>
    <t>Type</t>
  </si>
  <si>
    <t>Date</t>
  </si>
  <si>
    <t>Name</t>
  </si>
  <si>
    <t>Memo</t>
  </si>
  <si>
    <t>Debit</t>
  </si>
  <si>
    <t>Credit</t>
  </si>
  <si>
    <t>Balance</t>
  </si>
  <si>
    <t>17/02/2024</t>
  </si>
  <si>
    <t>22/02/2024</t>
  </si>
  <si>
    <t>28/03/2024</t>
  </si>
  <si>
    <t>22/04/2024</t>
  </si>
  <si>
    <t>25/06/2024</t>
  </si>
  <si>
    <t>29/07/2024</t>
  </si>
  <si>
    <t>25/09/2024</t>
  </si>
  <si>
    <t>28/09/2024</t>
  </si>
  <si>
    <t>15/10/2024</t>
  </si>
  <si>
    <t>28/10/2024</t>
  </si>
  <si>
    <t>25/11/2024</t>
  </si>
  <si>
    <t>16/12/2024</t>
  </si>
  <si>
    <t>22/12/2024</t>
  </si>
  <si>
    <t>30/12/2024</t>
  </si>
  <si>
    <t>23/01/2024</t>
  </si>
  <si>
    <t>27/02/2024</t>
  </si>
  <si>
    <t>16/03/2024</t>
  </si>
  <si>
    <t>15/04/2024</t>
  </si>
  <si>
    <t>29/06/2024</t>
  </si>
  <si>
    <t>18/01/2024</t>
  </si>
  <si>
    <t>14/11/2024</t>
  </si>
  <si>
    <t>16/11/2024</t>
  </si>
  <si>
    <t>20/11/2024</t>
  </si>
  <si>
    <t>21/11/2024</t>
  </si>
  <si>
    <t>23/11/2024</t>
  </si>
  <si>
    <t>28/12/2024</t>
  </si>
  <si>
    <t>27/08/2024</t>
  </si>
  <si>
    <t>29/08/2024</t>
  </si>
  <si>
    <t>Bill</t>
  </si>
  <si>
    <t>محمد علي - حديد واسمنت</t>
  </si>
  <si>
    <t>8.515طن × 42000ج</t>
  </si>
  <si>
    <t>.292كيلو ×42000ج</t>
  </si>
  <si>
    <t>5.570طن ×57000ج</t>
  </si>
  <si>
    <t>1.660طن حديد *57000</t>
  </si>
  <si>
    <t>3.515طن حديد * 53000ج</t>
  </si>
  <si>
    <t>506كيلو ×55000</t>
  </si>
  <si>
    <t>6.250طن × 48000ج - A3</t>
  </si>
  <si>
    <t>3.830طن × 48000ج</t>
  </si>
  <si>
    <t>3.870طن × 45000ج</t>
  </si>
  <si>
    <t>1.950طن × 41200ج</t>
  </si>
  <si>
    <t>740كيلو × 41200ج</t>
  </si>
  <si>
    <t>5.860طن × 41500ج</t>
  </si>
  <si>
    <t>1.905طن ×39000ج - A3</t>
  </si>
  <si>
    <t>7.020طن حديد×40000ج</t>
  </si>
  <si>
    <t>9.695طن ×39500ج - A3</t>
  </si>
  <si>
    <t>5.765طن ×39500ج - A3</t>
  </si>
  <si>
    <t>6.010طن ×39500ج -A3</t>
  </si>
  <si>
    <t>1طن ×41500ج  -A3</t>
  </si>
  <si>
    <t>4.5طن ×39500ج - A3</t>
  </si>
  <si>
    <t>2.010طن ×39500ج - A3</t>
  </si>
  <si>
    <t>6.680طن حديد×38500ج - A3</t>
  </si>
  <si>
    <t>3.800طن ×38500ج - A3</t>
  </si>
  <si>
    <t>6طن حديد ×38500ج برج - A3</t>
  </si>
  <si>
    <t>1.080طن حديد ×39000ج - A3</t>
  </si>
  <si>
    <t>6.925طن حديد ×38000ج - A3</t>
  </si>
  <si>
    <t>8.705طن حديد×38500ج - A3</t>
  </si>
  <si>
    <t>5.365طن ×38000ج - A3</t>
  </si>
  <si>
    <t>1.5طن حديد ×38000ج - A3</t>
  </si>
  <si>
    <t>4.150طن حديد ×39500ج - A3</t>
  </si>
  <si>
    <t>4.370طن × 42000 ج</t>
  </si>
  <si>
    <t>5.510طن × 53000ج</t>
  </si>
  <si>
    <t>6.220طن حديد * 53000ج</t>
  </si>
  <si>
    <t>5.470طن × 49000 - A6</t>
  </si>
  <si>
    <t>3.835طن × 48000ج - A6</t>
  </si>
  <si>
    <t>975كيلو × 48000ج - A6</t>
  </si>
  <si>
    <t>510كيلو × 48000ج</t>
  </si>
  <si>
    <t>2.515طن *41200ج</t>
  </si>
  <si>
    <t>3.975طن * 41200ج</t>
  </si>
  <si>
    <t>9.665طن ×41500ج</t>
  </si>
  <si>
    <t>1.935طن × 41300</t>
  </si>
  <si>
    <t>3.162طن ×40000</t>
  </si>
  <si>
    <t>4.035طن × 42000ج</t>
  </si>
  <si>
    <t>2.920طن × 51000ج</t>
  </si>
  <si>
    <t>6.130طن حديد * 53000ج</t>
  </si>
  <si>
    <t>5.905طن × 48000ج - A10</t>
  </si>
  <si>
    <t>258كيلو × 48000ج - A10</t>
  </si>
  <si>
    <t>5.200طن × 41200ج</t>
  </si>
  <si>
    <t>296كيلو × 55000ج</t>
  </si>
  <si>
    <t>4.035طن حديد ×38500ج برج - A10</t>
  </si>
  <si>
    <t>1.080طن حديد ×39000ج - A10</t>
  </si>
  <si>
    <t>4.335طن حديد ×38500ج - A10</t>
  </si>
  <si>
    <t>515كيلو حديد ×38500ج - A10</t>
  </si>
  <si>
    <t>3.600طن حديد ×38000ج - A10</t>
  </si>
  <si>
    <t>2.460طن حديد ×39500ج -A10</t>
  </si>
  <si>
    <t>1.240طن حديد ×38000ج - A10</t>
  </si>
  <si>
    <t>6.120طن حديد ×38000ج - A10</t>
  </si>
  <si>
    <t>5.720طن حديد ×38500ج - A10</t>
  </si>
  <si>
    <t>3.885طن حديد ×38000ج - A10</t>
  </si>
  <si>
    <t>5.790طن حديد×38000ج - A10</t>
  </si>
  <si>
    <t>206كيلو حديد ×38000ج - A10</t>
  </si>
  <si>
    <t>50.790طن ×39500ج - A11</t>
  </si>
  <si>
    <t>9.935طن ×39500ج - A3</t>
  </si>
  <si>
    <t>2.040طن × 39500ج</t>
  </si>
  <si>
    <t>1.930طن × 39500 ج</t>
  </si>
  <si>
    <t>44.730طن × 39500ج</t>
  </si>
  <si>
    <t>2.090طن × 39500ج</t>
  </si>
  <si>
    <t>.844كيلو × 41500ج</t>
  </si>
  <si>
    <t>2.405طن × 39500ج</t>
  </si>
  <si>
    <t>18.920طن ×38500ج - المستقبل</t>
  </si>
  <si>
    <t>4.155طن × 40000ج</t>
  </si>
  <si>
    <t>3.163طن × 40000 ج</t>
  </si>
  <si>
    <t>8.515</t>
  </si>
  <si>
    <t>price</t>
  </si>
  <si>
    <t>Quantity</t>
  </si>
  <si>
    <t>Total</t>
  </si>
  <si>
    <t>A3</t>
  </si>
  <si>
    <t>A6</t>
  </si>
  <si>
    <t>A10</t>
  </si>
  <si>
    <t>A11</t>
  </si>
  <si>
    <t>B2</t>
  </si>
  <si>
    <t>B7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</si>
</sst>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5" formatCode="0.000"/>
    <numFmt numFmtId="167" formatCode="_-* #,##0_-;\-* #,##0_-;_-* &quot;-&quot;??_-;_-@_-"/>
  </numFmts>
  <fonts count="5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0"/>
      <color rgb="FF000000"/>
      <name val="Arial"/>
      <family val="2"/>
      <charset val="178"/>
      <scheme val="minor"/>
    </font>
    <font>
      <sz val="10"/>
      <color rgb="FF000000"/>
      <name val="Arial"/>
      <family val="2"/>
      <charset val="178"/>
      <scheme val="minor"/>
    </font>
    <font>
      <u/>
      <sz val="12"/>
      <color rgb="FF000000"/>
      <name val="Arial"/>
      <family val="2"/>
      <charset val="17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NumberFormat="1"/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/>
    <xf numFmtId="39" fontId="2" fillId="0" borderId="1" xfId="0" applyNumberFormat="1" applyFont="1" applyBorder="1"/>
    <xf numFmtId="49" fontId="3" fillId="0" borderId="1" xfId="0" applyNumberFormat="1" applyFont="1" applyBorder="1"/>
    <xf numFmtId="39" fontId="3" fillId="0" borderId="1" xfId="0" applyNumberFormat="1" applyFont="1" applyBorder="1"/>
    <xf numFmtId="165" fontId="2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7" fontId="2" fillId="0" borderId="1" xfId="1" applyNumberFormat="1" applyFont="1" applyBorder="1" applyAlignment="1">
      <alignment horizontal="center"/>
    </xf>
    <xf numFmtId="167" fontId="3" fillId="0" borderId="1" xfId="1" applyNumberFormat="1" applyFont="1" applyBorder="1" applyAlignment="1">
      <alignment horizontal="center"/>
    </xf>
    <xf numFmtId="167" fontId="0" fillId="0" borderId="0" xfId="1" applyNumberFormat="1" applyFont="1" applyAlignment="1">
      <alignment horizontal="center"/>
    </xf>
    <xf numFmtId="14" fontId="2" fillId="0" borderId="1" xfId="0" applyNumberFormat="1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14" fontId="3" fillId="2" borderId="1" xfId="0" applyNumberFormat="1" applyFont="1" applyFill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1</xdr:row>
          <xdr:rowOff>47625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1</xdr:row>
          <xdr:rowOff>47625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K79"/>
  <sheetViews>
    <sheetView showGridLines="0" tabSelected="1" workbookViewId="0">
      <pane ySplit="1" topLeftCell="A53" activePane="bottomLeft" state="frozen"/>
      <selection pane="bottomLeft" activeCell="K31" sqref="K31"/>
    </sheetView>
  </sheetViews>
  <sheetFormatPr defaultRowHeight="14.25" x14ac:dyDescent="0.2"/>
  <cols>
    <col min="1" max="1" width="12.125" style="3" bestFit="1" customWidth="1"/>
    <col min="2" max="2" width="19" style="17" bestFit="1" customWidth="1"/>
    <col min="3" max="3" width="14.75" style="3" bestFit="1" customWidth="1"/>
    <col min="4" max="4" width="45.5" style="3" bestFit="1" customWidth="1"/>
    <col min="5" max="5" width="25.5" style="11" customWidth="1"/>
    <col min="6" max="7" width="21.875" style="14" customWidth="1"/>
    <col min="8" max="8" width="12.375" style="3" bestFit="1" customWidth="1"/>
    <col min="9" max="9" width="11.5" style="3" bestFit="1" customWidth="1"/>
    <col min="10" max="10" width="12.375" style="3" bestFit="1" customWidth="1"/>
  </cols>
  <sheetData>
    <row r="1" spans="1:11" s="2" customFormat="1" x14ac:dyDescent="0.2">
      <c r="A1" s="4" t="s">
        <v>0</v>
      </c>
      <c r="B1" s="15" t="s">
        <v>1</v>
      </c>
      <c r="C1" s="4" t="s">
        <v>2</v>
      </c>
      <c r="D1" s="4" t="s">
        <v>3</v>
      </c>
      <c r="E1" s="9" t="s">
        <v>110</v>
      </c>
      <c r="F1" s="12" t="s">
        <v>109</v>
      </c>
      <c r="G1" s="12" t="s">
        <v>111</v>
      </c>
      <c r="H1" s="4" t="s">
        <v>4</v>
      </c>
      <c r="I1" s="4" t="s">
        <v>5</v>
      </c>
      <c r="J1" s="4" t="s">
        <v>6</v>
      </c>
    </row>
    <row r="2" spans="1:11" x14ac:dyDescent="0.2">
      <c r="A2" s="7" t="s">
        <v>35</v>
      </c>
      <c r="B2" s="16">
        <v>45292</v>
      </c>
      <c r="C2" s="7" t="s">
        <v>36</v>
      </c>
      <c r="D2" s="7" t="s">
        <v>37</v>
      </c>
      <c r="E2" s="10" t="s">
        <v>108</v>
      </c>
      <c r="F2" s="13">
        <v>42000</v>
      </c>
      <c r="G2" s="13">
        <f>E2*F2</f>
        <v>357630</v>
      </c>
      <c r="H2" s="8">
        <v>357630</v>
      </c>
      <c r="I2" s="8"/>
      <c r="J2" s="8">
        <f>H2</f>
        <v>357630</v>
      </c>
      <c r="K2" t="b">
        <f>G2=H2</f>
        <v>1</v>
      </c>
    </row>
    <row r="3" spans="1:11" x14ac:dyDescent="0.2">
      <c r="A3" s="7" t="s">
        <v>35</v>
      </c>
      <c r="B3" s="16">
        <v>45306</v>
      </c>
      <c r="C3" s="7" t="s">
        <v>36</v>
      </c>
      <c r="D3" s="7" t="s">
        <v>38</v>
      </c>
      <c r="E3" s="10">
        <v>0.29199999999999998</v>
      </c>
      <c r="F3" s="13">
        <v>42000</v>
      </c>
      <c r="G3" s="13">
        <f t="shared" ref="G3:G30" si="0">E3*F3</f>
        <v>12264</v>
      </c>
      <c r="H3" s="8">
        <v>12264</v>
      </c>
      <c r="I3" s="8"/>
      <c r="J3" s="8">
        <f>J2+H3</f>
        <v>369894</v>
      </c>
      <c r="K3" t="b">
        <f t="shared" ref="K3:K63" si="1">G3=H3</f>
        <v>1</v>
      </c>
    </row>
    <row r="4" spans="1:11" x14ac:dyDescent="0.2">
      <c r="A4" s="7" t="s">
        <v>35</v>
      </c>
      <c r="B4" s="16">
        <v>45475</v>
      </c>
      <c r="C4" s="7" t="s">
        <v>36</v>
      </c>
      <c r="D4" s="7" t="s">
        <v>39</v>
      </c>
      <c r="E4" s="10">
        <v>5.57</v>
      </c>
      <c r="F4" s="13">
        <v>57000</v>
      </c>
      <c r="G4" s="13">
        <f t="shared" si="0"/>
        <v>317490</v>
      </c>
      <c r="H4" s="8">
        <v>317490</v>
      </c>
      <c r="I4" s="8"/>
      <c r="J4" s="8">
        <f t="shared" ref="J4:J70" si="2">J3+H4</f>
        <v>687384</v>
      </c>
      <c r="K4" t="b">
        <f t="shared" si="1"/>
        <v>1</v>
      </c>
    </row>
    <row r="5" spans="1:11" x14ac:dyDescent="0.2">
      <c r="A5" s="7" t="s">
        <v>35</v>
      </c>
      <c r="B5" s="16">
        <v>45333</v>
      </c>
      <c r="C5" s="7" t="s">
        <v>36</v>
      </c>
      <c r="D5" s="7" t="s">
        <v>40</v>
      </c>
      <c r="E5" s="10">
        <v>1.66</v>
      </c>
      <c r="F5" s="13">
        <v>57000</v>
      </c>
      <c r="G5" s="13">
        <f t="shared" si="0"/>
        <v>94620</v>
      </c>
      <c r="H5" s="8">
        <v>94620</v>
      </c>
      <c r="I5" s="8"/>
      <c r="J5" s="8">
        <f t="shared" si="2"/>
        <v>782004</v>
      </c>
      <c r="K5" t="b">
        <f t="shared" si="1"/>
        <v>1</v>
      </c>
    </row>
    <row r="6" spans="1:11" x14ac:dyDescent="0.2">
      <c r="A6" s="7" t="s">
        <v>35</v>
      </c>
      <c r="B6" s="16" t="s">
        <v>7</v>
      </c>
      <c r="C6" s="7" t="s">
        <v>36</v>
      </c>
      <c r="D6" s="7" t="s">
        <v>41</v>
      </c>
      <c r="E6" s="10">
        <v>3.5150000000000001</v>
      </c>
      <c r="F6" s="13">
        <v>53000</v>
      </c>
      <c r="G6" s="13">
        <f t="shared" si="0"/>
        <v>186295</v>
      </c>
      <c r="H6" s="8">
        <v>186295</v>
      </c>
      <c r="I6" s="8"/>
      <c r="J6" s="8">
        <f t="shared" si="2"/>
        <v>968299</v>
      </c>
      <c r="K6" t="b">
        <f t="shared" si="1"/>
        <v>1</v>
      </c>
    </row>
    <row r="7" spans="1:11" x14ac:dyDescent="0.2">
      <c r="A7" s="7" t="s">
        <v>35</v>
      </c>
      <c r="B7" s="16" t="s">
        <v>8</v>
      </c>
      <c r="C7" s="7" t="s">
        <v>36</v>
      </c>
      <c r="D7" s="7" t="s">
        <v>42</v>
      </c>
      <c r="E7" s="10">
        <v>0.50600000000000001</v>
      </c>
      <c r="F7" s="13">
        <v>55000</v>
      </c>
      <c r="G7" s="13">
        <f t="shared" si="0"/>
        <v>27830</v>
      </c>
      <c r="H7" s="8">
        <v>27830</v>
      </c>
      <c r="I7" s="8"/>
      <c r="J7" s="8">
        <f t="shared" si="2"/>
        <v>996129</v>
      </c>
      <c r="K7" t="b">
        <f t="shared" si="1"/>
        <v>1</v>
      </c>
    </row>
    <row r="8" spans="1:11" x14ac:dyDescent="0.2">
      <c r="A8" s="7" t="s">
        <v>35</v>
      </c>
      <c r="B8" s="16">
        <v>45358</v>
      </c>
      <c r="C8" s="7" t="s">
        <v>36</v>
      </c>
      <c r="D8" s="7" t="s">
        <v>43</v>
      </c>
      <c r="E8" s="10">
        <v>6.25</v>
      </c>
      <c r="F8" s="13">
        <v>48000</v>
      </c>
      <c r="G8" s="13">
        <f t="shared" si="0"/>
        <v>300000</v>
      </c>
      <c r="H8" s="8">
        <v>300000</v>
      </c>
      <c r="I8" s="8"/>
      <c r="J8" s="8">
        <f t="shared" si="2"/>
        <v>1296129</v>
      </c>
      <c r="K8" t="b">
        <f t="shared" si="1"/>
        <v>1</v>
      </c>
    </row>
    <row r="9" spans="1:11" x14ac:dyDescent="0.2">
      <c r="A9" s="7" t="s">
        <v>35</v>
      </c>
      <c r="B9" s="16">
        <v>45358</v>
      </c>
      <c r="C9" s="7" t="s">
        <v>36</v>
      </c>
      <c r="D9" s="7" t="s">
        <v>44</v>
      </c>
      <c r="E9" s="10">
        <v>3.83</v>
      </c>
      <c r="F9" s="13">
        <v>48000</v>
      </c>
      <c r="G9" s="13">
        <f t="shared" si="0"/>
        <v>183840</v>
      </c>
      <c r="H9" s="8">
        <v>183840</v>
      </c>
      <c r="I9" s="8"/>
      <c r="J9" s="8">
        <f t="shared" si="2"/>
        <v>1479969</v>
      </c>
      <c r="K9" t="b">
        <f t="shared" si="1"/>
        <v>1</v>
      </c>
    </row>
    <row r="10" spans="1:11" x14ac:dyDescent="0.2">
      <c r="A10" s="7" t="s">
        <v>35</v>
      </c>
      <c r="B10" s="16" t="s">
        <v>9</v>
      </c>
      <c r="C10" s="7" t="s">
        <v>36</v>
      </c>
      <c r="D10" s="7" t="s">
        <v>45</v>
      </c>
      <c r="E10" s="10">
        <v>3.87</v>
      </c>
      <c r="F10" s="13">
        <v>45000</v>
      </c>
      <c r="G10" s="13">
        <f t="shared" si="0"/>
        <v>174150</v>
      </c>
      <c r="H10" s="8">
        <v>174150</v>
      </c>
      <c r="I10" s="8"/>
      <c r="J10" s="8">
        <f t="shared" si="2"/>
        <v>1654119</v>
      </c>
      <c r="K10" t="b">
        <f t="shared" si="1"/>
        <v>1</v>
      </c>
    </row>
    <row r="11" spans="1:11" x14ac:dyDescent="0.2">
      <c r="A11" s="7" t="s">
        <v>35</v>
      </c>
      <c r="B11" s="16" t="s">
        <v>10</v>
      </c>
      <c r="C11" s="7" t="s">
        <v>36</v>
      </c>
      <c r="D11" s="7" t="s">
        <v>46</v>
      </c>
      <c r="E11" s="10">
        <v>1.95</v>
      </c>
      <c r="F11" s="13">
        <v>41200</v>
      </c>
      <c r="G11" s="13">
        <f t="shared" si="0"/>
        <v>80340</v>
      </c>
      <c r="H11" s="8">
        <v>80340</v>
      </c>
      <c r="I11" s="8"/>
      <c r="J11" s="8">
        <f t="shared" si="2"/>
        <v>1734459</v>
      </c>
      <c r="K11" t="b">
        <f t="shared" si="1"/>
        <v>1</v>
      </c>
    </row>
    <row r="12" spans="1:11" x14ac:dyDescent="0.2">
      <c r="A12" s="7" t="s">
        <v>35</v>
      </c>
      <c r="B12" s="16" t="s">
        <v>10</v>
      </c>
      <c r="C12" s="7" t="s">
        <v>36</v>
      </c>
      <c r="D12" s="7" t="s">
        <v>47</v>
      </c>
      <c r="E12" s="10">
        <v>0.74</v>
      </c>
      <c r="F12" s="13">
        <v>41200</v>
      </c>
      <c r="G12" s="13">
        <f t="shared" si="0"/>
        <v>30488</v>
      </c>
      <c r="H12" s="8">
        <v>30488</v>
      </c>
      <c r="I12" s="8"/>
      <c r="J12" s="8">
        <f t="shared" si="2"/>
        <v>1764947</v>
      </c>
      <c r="K12" t="b">
        <f t="shared" si="1"/>
        <v>1</v>
      </c>
    </row>
    <row r="13" spans="1:11" x14ac:dyDescent="0.2">
      <c r="A13" s="7" t="s">
        <v>35</v>
      </c>
      <c r="B13" s="16">
        <v>45423</v>
      </c>
      <c r="C13" s="7" t="s">
        <v>36</v>
      </c>
      <c r="D13" s="7" t="s">
        <v>48</v>
      </c>
      <c r="E13" s="10">
        <v>5.86</v>
      </c>
      <c r="F13" s="13">
        <v>41500</v>
      </c>
      <c r="G13" s="13">
        <f t="shared" si="0"/>
        <v>243190</v>
      </c>
      <c r="H13" s="8">
        <v>243190</v>
      </c>
      <c r="I13" s="8"/>
      <c r="J13" s="8">
        <f t="shared" si="2"/>
        <v>2008137</v>
      </c>
      <c r="K13" t="b">
        <f t="shared" si="1"/>
        <v>1</v>
      </c>
    </row>
    <row r="14" spans="1:11" x14ac:dyDescent="0.2">
      <c r="A14" s="7" t="s">
        <v>35</v>
      </c>
      <c r="B14" s="16" t="s">
        <v>11</v>
      </c>
      <c r="C14" s="7" t="s">
        <v>36</v>
      </c>
      <c r="D14" s="7" t="s">
        <v>49</v>
      </c>
      <c r="E14" s="10">
        <v>1.905</v>
      </c>
      <c r="F14" s="13">
        <v>39000</v>
      </c>
      <c r="G14" s="13">
        <f t="shared" si="0"/>
        <v>74295</v>
      </c>
      <c r="H14" s="8">
        <v>74295</v>
      </c>
      <c r="I14" s="8"/>
      <c r="J14" s="8">
        <f t="shared" si="2"/>
        <v>2082432</v>
      </c>
      <c r="K14" t="b">
        <f t="shared" si="1"/>
        <v>1</v>
      </c>
    </row>
    <row r="15" spans="1:11" x14ac:dyDescent="0.2">
      <c r="A15" s="7" t="s">
        <v>35</v>
      </c>
      <c r="B15" s="16">
        <v>45482</v>
      </c>
      <c r="C15" s="7" t="s">
        <v>36</v>
      </c>
      <c r="D15" s="7" t="s">
        <v>50</v>
      </c>
      <c r="E15" s="10">
        <v>7.02</v>
      </c>
      <c r="F15" s="13">
        <v>40000</v>
      </c>
      <c r="G15" s="13">
        <f t="shared" si="0"/>
        <v>280800</v>
      </c>
      <c r="H15" s="8">
        <v>280800</v>
      </c>
      <c r="I15" s="8"/>
      <c r="J15" s="8">
        <f t="shared" si="2"/>
        <v>2363232</v>
      </c>
      <c r="K15" t="b">
        <f t="shared" si="1"/>
        <v>1</v>
      </c>
    </row>
    <row r="16" spans="1:11" x14ac:dyDescent="0.2">
      <c r="A16" s="7" t="s">
        <v>35</v>
      </c>
      <c r="B16" s="16" t="s">
        <v>12</v>
      </c>
      <c r="C16" s="7" t="s">
        <v>36</v>
      </c>
      <c r="D16" s="7" t="s">
        <v>51</v>
      </c>
      <c r="E16" s="10">
        <v>9.6950000000000003</v>
      </c>
      <c r="F16" s="13">
        <v>39500</v>
      </c>
      <c r="G16" s="13">
        <f t="shared" si="0"/>
        <v>382952.5</v>
      </c>
      <c r="H16" s="8">
        <v>382952.5</v>
      </c>
      <c r="I16" s="8"/>
      <c r="J16" s="8">
        <f t="shared" si="2"/>
        <v>2746184.5</v>
      </c>
      <c r="K16" t="b">
        <f t="shared" si="1"/>
        <v>1</v>
      </c>
    </row>
    <row r="17" spans="1:11" x14ac:dyDescent="0.2">
      <c r="A17" s="7" t="s">
        <v>35</v>
      </c>
      <c r="B17" s="16" t="s">
        <v>12</v>
      </c>
      <c r="C17" s="7" t="s">
        <v>36</v>
      </c>
      <c r="D17" s="7" t="s">
        <v>52</v>
      </c>
      <c r="E17" s="10">
        <v>5.7649999999999997</v>
      </c>
      <c r="F17" s="13">
        <v>39500</v>
      </c>
      <c r="G17" s="13">
        <f t="shared" si="0"/>
        <v>227717.5</v>
      </c>
      <c r="H17" s="8">
        <v>227717.5</v>
      </c>
      <c r="I17" s="8"/>
      <c r="J17" s="8">
        <f t="shared" si="2"/>
        <v>2973902</v>
      </c>
      <c r="K17" t="b">
        <f t="shared" si="1"/>
        <v>1</v>
      </c>
    </row>
    <row r="18" spans="1:11" x14ac:dyDescent="0.2">
      <c r="A18" s="7" t="s">
        <v>35</v>
      </c>
      <c r="B18" s="16">
        <v>45537</v>
      </c>
      <c r="C18" s="7" t="s">
        <v>36</v>
      </c>
      <c r="D18" s="7" t="s">
        <v>53</v>
      </c>
      <c r="E18" s="10">
        <v>6.01</v>
      </c>
      <c r="F18" s="13">
        <v>39500</v>
      </c>
      <c r="G18" s="13">
        <f t="shared" si="0"/>
        <v>237395</v>
      </c>
      <c r="H18" s="8">
        <v>237395</v>
      </c>
      <c r="I18" s="8"/>
      <c r="J18" s="8">
        <f t="shared" si="2"/>
        <v>3211297</v>
      </c>
      <c r="K18" t="b">
        <f t="shared" si="1"/>
        <v>1</v>
      </c>
    </row>
    <row r="19" spans="1:11" x14ac:dyDescent="0.2">
      <c r="A19" s="7" t="s">
        <v>35</v>
      </c>
      <c r="B19" s="16">
        <v>45537</v>
      </c>
      <c r="C19" s="7" t="s">
        <v>36</v>
      </c>
      <c r="D19" s="7" t="s">
        <v>54</v>
      </c>
      <c r="E19" s="10">
        <v>1</v>
      </c>
      <c r="F19" s="13">
        <v>41500</v>
      </c>
      <c r="G19" s="13">
        <f t="shared" si="0"/>
        <v>41500</v>
      </c>
      <c r="H19" s="8">
        <v>41500</v>
      </c>
      <c r="I19" s="8"/>
      <c r="J19" s="8">
        <f t="shared" si="2"/>
        <v>3252797</v>
      </c>
      <c r="K19" t="b">
        <f t="shared" si="1"/>
        <v>1</v>
      </c>
    </row>
    <row r="20" spans="1:11" x14ac:dyDescent="0.2">
      <c r="A20" s="7" t="s">
        <v>35</v>
      </c>
      <c r="B20" s="16" t="s">
        <v>13</v>
      </c>
      <c r="C20" s="7" t="s">
        <v>36</v>
      </c>
      <c r="D20" s="7" t="s">
        <v>55</v>
      </c>
      <c r="E20" s="10">
        <v>4.5</v>
      </c>
      <c r="F20" s="13">
        <v>39500</v>
      </c>
      <c r="G20" s="13">
        <f t="shared" si="0"/>
        <v>177750</v>
      </c>
      <c r="H20" s="8">
        <v>177750</v>
      </c>
      <c r="I20" s="8"/>
      <c r="J20" s="8">
        <f t="shared" si="2"/>
        <v>3430547</v>
      </c>
      <c r="K20" t="b">
        <f t="shared" si="1"/>
        <v>1</v>
      </c>
    </row>
    <row r="21" spans="1:11" x14ac:dyDescent="0.2">
      <c r="A21" s="7" t="s">
        <v>35</v>
      </c>
      <c r="B21" s="16" t="s">
        <v>14</v>
      </c>
      <c r="C21" s="7" t="s">
        <v>36</v>
      </c>
      <c r="D21" s="7" t="s">
        <v>56</v>
      </c>
      <c r="E21" s="10">
        <v>2.0099999999999998</v>
      </c>
      <c r="F21" s="13">
        <v>39500</v>
      </c>
      <c r="G21" s="13">
        <f t="shared" si="0"/>
        <v>79394.999999999985</v>
      </c>
      <c r="H21" s="8">
        <v>79395</v>
      </c>
      <c r="I21" s="8"/>
      <c r="J21" s="8">
        <f t="shared" si="2"/>
        <v>3509942</v>
      </c>
      <c r="K21" t="b">
        <f t="shared" si="1"/>
        <v>1</v>
      </c>
    </row>
    <row r="22" spans="1:11" x14ac:dyDescent="0.2">
      <c r="A22" s="7" t="s">
        <v>35</v>
      </c>
      <c r="B22" s="16" t="s">
        <v>15</v>
      </c>
      <c r="C22" s="7" t="s">
        <v>36</v>
      </c>
      <c r="D22" s="7" t="s">
        <v>57</v>
      </c>
      <c r="E22" s="10">
        <v>6.68</v>
      </c>
      <c r="F22" s="13">
        <v>38500</v>
      </c>
      <c r="G22" s="13">
        <f t="shared" si="0"/>
        <v>257180</v>
      </c>
      <c r="H22" s="8">
        <v>257180</v>
      </c>
      <c r="I22" s="8"/>
      <c r="J22" s="8">
        <f t="shared" si="2"/>
        <v>3767122</v>
      </c>
      <c r="K22" t="b">
        <f t="shared" si="1"/>
        <v>1</v>
      </c>
    </row>
    <row r="23" spans="1:11" x14ac:dyDescent="0.2">
      <c r="A23" s="7" t="s">
        <v>35</v>
      </c>
      <c r="B23" s="16" t="s">
        <v>16</v>
      </c>
      <c r="C23" s="7" t="s">
        <v>36</v>
      </c>
      <c r="D23" s="7" t="s">
        <v>58</v>
      </c>
      <c r="E23" s="10">
        <v>3.8</v>
      </c>
      <c r="F23" s="13">
        <v>38500</v>
      </c>
      <c r="G23" s="13">
        <f t="shared" si="0"/>
        <v>146300</v>
      </c>
      <c r="H23" s="8">
        <v>146300</v>
      </c>
      <c r="I23" s="8"/>
      <c r="J23" s="8">
        <f t="shared" si="2"/>
        <v>3913422</v>
      </c>
      <c r="K23" t="b">
        <f t="shared" si="1"/>
        <v>1</v>
      </c>
    </row>
    <row r="24" spans="1:11" x14ac:dyDescent="0.2">
      <c r="A24" s="7" t="s">
        <v>35</v>
      </c>
      <c r="B24" s="16">
        <v>45600</v>
      </c>
      <c r="C24" s="7" t="s">
        <v>36</v>
      </c>
      <c r="D24" s="7" t="s">
        <v>59</v>
      </c>
      <c r="E24" s="10">
        <v>6</v>
      </c>
      <c r="F24" s="13">
        <v>38500</v>
      </c>
      <c r="G24" s="13">
        <f t="shared" si="0"/>
        <v>231000</v>
      </c>
      <c r="H24" s="8">
        <v>231000</v>
      </c>
      <c r="I24" s="8"/>
      <c r="J24" s="8">
        <f t="shared" si="2"/>
        <v>4144422</v>
      </c>
      <c r="K24" t="b">
        <f t="shared" si="1"/>
        <v>1</v>
      </c>
    </row>
    <row r="25" spans="1:11" x14ac:dyDescent="0.2">
      <c r="A25" s="7" t="s">
        <v>35</v>
      </c>
      <c r="B25" s="16">
        <v>45601</v>
      </c>
      <c r="C25" s="7" t="s">
        <v>36</v>
      </c>
      <c r="D25" s="7" t="s">
        <v>60</v>
      </c>
      <c r="E25" s="10">
        <v>1.08</v>
      </c>
      <c r="F25" s="13">
        <v>39000</v>
      </c>
      <c r="G25" s="13">
        <f t="shared" si="0"/>
        <v>42120</v>
      </c>
      <c r="H25" s="8">
        <v>42120</v>
      </c>
      <c r="I25" s="8"/>
      <c r="J25" s="8">
        <f t="shared" si="2"/>
        <v>4186542</v>
      </c>
      <c r="K25" t="b">
        <f t="shared" si="1"/>
        <v>1</v>
      </c>
    </row>
    <row r="26" spans="1:11" x14ac:dyDescent="0.2">
      <c r="A26" s="7" t="s">
        <v>35</v>
      </c>
      <c r="B26" s="16" t="s">
        <v>17</v>
      </c>
      <c r="C26" s="7" t="s">
        <v>36</v>
      </c>
      <c r="D26" s="7" t="s">
        <v>61</v>
      </c>
      <c r="E26" s="10">
        <v>6.9249999999999998</v>
      </c>
      <c r="F26" s="13">
        <v>38000</v>
      </c>
      <c r="G26" s="13">
        <f t="shared" si="0"/>
        <v>263150</v>
      </c>
      <c r="H26" s="8">
        <v>263150</v>
      </c>
      <c r="I26" s="8"/>
      <c r="J26" s="8">
        <f t="shared" si="2"/>
        <v>4449692</v>
      </c>
      <c r="K26" t="b">
        <f t="shared" si="1"/>
        <v>1</v>
      </c>
    </row>
    <row r="27" spans="1:11" x14ac:dyDescent="0.2">
      <c r="A27" s="7" t="s">
        <v>35</v>
      </c>
      <c r="B27" s="16">
        <v>45631</v>
      </c>
      <c r="C27" s="7" t="s">
        <v>36</v>
      </c>
      <c r="D27" s="7" t="s">
        <v>62</v>
      </c>
      <c r="E27" s="10">
        <v>8.7050000000000001</v>
      </c>
      <c r="F27" s="13">
        <v>38500</v>
      </c>
      <c r="G27" s="13">
        <f t="shared" si="0"/>
        <v>335142.5</v>
      </c>
      <c r="H27" s="8">
        <v>335142.5</v>
      </c>
      <c r="I27" s="8"/>
      <c r="J27" s="8">
        <f t="shared" si="2"/>
        <v>4784834.5</v>
      </c>
      <c r="K27" t="b">
        <f t="shared" si="1"/>
        <v>1</v>
      </c>
    </row>
    <row r="28" spans="1:11" x14ac:dyDescent="0.2">
      <c r="A28" s="7" t="s">
        <v>35</v>
      </c>
      <c r="B28" s="16" t="s">
        <v>18</v>
      </c>
      <c r="C28" s="7" t="s">
        <v>36</v>
      </c>
      <c r="D28" s="7" t="s">
        <v>63</v>
      </c>
      <c r="E28" s="10">
        <v>5.3650000000000002</v>
      </c>
      <c r="F28" s="13">
        <v>38000</v>
      </c>
      <c r="G28" s="13">
        <f t="shared" si="0"/>
        <v>203870</v>
      </c>
      <c r="H28" s="8">
        <v>203870</v>
      </c>
      <c r="I28" s="8"/>
      <c r="J28" s="8">
        <f t="shared" si="2"/>
        <v>4988704.5</v>
      </c>
      <c r="K28" t="b">
        <f t="shared" si="1"/>
        <v>1</v>
      </c>
    </row>
    <row r="29" spans="1:11" x14ac:dyDescent="0.2">
      <c r="A29" s="7" t="s">
        <v>35</v>
      </c>
      <c r="B29" s="16" t="s">
        <v>19</v>
      </c>
      <c r="C29" s="7" t="s">
        <v>36</v>
      </c>
      <c r="D29" s="7" t="s">
        <v>64</v>
      </c>
      <c r="E29" s="10">
        <v>1.5</v>
      </c>
      <c r="F29" s="13">
        <v>38000</v>
      </c>
      <c r="G29" s="13">
        <f t="shared" si="0"/>
        <v>57000</v>
      </c>
      <c r="H29" s="8">
        <v>57000</v>
      </c>
      <c r="I29" s="8"/>
      <c r="J29" s="8">
        <f t="shared" si="2"/>
        <v>5045704.5</v>
      </c>
      <c r="K29" t="b">
        <f t="shared" si="1"/>
        <v>1</v>
      </c>
    </row>
    <row r="30" spans="1:11" x14ac:dyDescent="0.2">
      <c r="A30" s="7" t="s">
        <v>35</v>
      </c>
      <c r="B30" s="16" t="s">
        <v>20</v>
      </c>
      <c r="C30" s="7" t="s">
        <v>36</v>
      </c>
      <c r="D30" s="7" t="s">
        <v>65</v>
      </c>
      <c r="E30" s="10">
        <v>4.1500000000000004</v>
      </c>
      <c r="F30" s="13">
        <v>39500</v>
      </c>
      <c r="G30" s="13">
        <f t="shared" si="0"/>
        <v>163925</v>
      </c>
      <c r="H30" s="8">
        <v>163925</v>
      </c>
      <c r="I30" s="8"/>
      <c r="J30" s="8">
        <f t="shared" si="2"/>
        <v>5209629.5</v>
      </c>
      <c r="K30" t="b">
        <f t="shared" si="1"/>
        <v>1</v>
      </c>
    </row>
    <row r="31" spans="1:11" ht="15" x14ac:dyDescent="0.2">
      <c r="A31" s="18" t="s">
        <v>112</v>
      </c>
      <c r="B31" s="16"/>
      <c r="C31" s="19" t="s">
        <v>111</v>
      </c>
      <c r="D31" s="20"/>
      <c r="E31" s="10"/>
      <c r="F31" s="13"/>
      <c r="G31" s="13"/>
      <c r="H31" s="8"/>
      <c r="I31" s="8"/>
      <c r="J31" s="8"/>
    </row>
    <row r="32" spans="1:11" x14ac:dyDescent="0.2">
      <c r="A32" s="7" t="s">
        <v>35</v>
      </c>
      <c r="B32" s="16">
        <v>45299</v>
      </c>
      <c r="C32" s="7" t="s">
        <v>36</v>
      </c>
      <c r="D32" s="7" t="s">
        <v>66</v>
      </c>
      <c r="E32" s="10">
        <v>4.37</v>
      </c>
      <c r="F32" s="13">
        <v>42000</v>
      </c>
      <c r="G32" s="13">
        <f>E32*F32</f>
        <v>183540</v>
      </c>
      <c r="H32" s="8">
        <v>183540</v>
      </c>
      <c r="I32" s="8"/>
      <c r="J32" s="8">
        <f>J30+H32</f>
        <v>5393169.5</v>
      </c>
      <c r="K32" t="b">
        <f t="shared" si="1"/>
        <v>1</v>
      </c>
    </row>
    <row r="33" spans="1:11" x14ac:dyDescent="0.2">
      <c r="A33" s="7" t="s">
        <v>35</v>
      </c>
      <c r="B33" s="16" t="s">
        <v>21</v>
      </c>
      <c r="C33" s="7" t="s">
        <v>36</v>
      </c>
      <c r="D33" s="7" t="s">
        <v>67</v>
      </c>
      <c r="E33" s="10">
        <v>5.51</v>
      </c>
      <c r="F33" s="13">
        <v>53000</v>
      </c>
      <c r="G33" s="13">
        <f t="shared" ref="G33:G63" si="3">E33*F33</f>
        <v>292030</v>
      </c>
      <c r="H33" s="8">
        <v>292030</v>
      </c>
      <c r="I33" s="8"/>
      <c r="J33" s="8">
        <f t="shared" si="2"/>
        <v>5685199.5</v>
      </c>
      <c r="K33" t="b">
        <f t="shared" si="1"/>
        <v>1</v>
      </c>
    </row>
    <row r="34" spans="1:11" x14ac:dyDescent="0.2">
      <c r="A34" s="7" t="s">
        <v>35</v>
      </c>
      <c r="B34" s="16" t="s">
        <v>7</v>
      </c>
      <c r="C34" s="7" t="s">
        <v>36</v>
      </c>
      <c r="D34" s="7" t="s">
        <v>68</v>
      </c>
      <c r="E34" s="10">
        <v>6.22</v>
      </c>
      <c r="F34" s="13">
        <v>53000</v>
      </c>
      <c r="G34" s="13">
        <f t="shared" si="3"/>
        <v>329660</v>
      </c>
      <c r="H34" s="8">
        <v>329660</v>
      </c>
      <c r="I34" s="8"/>
      <c r="J34" s="8">
        <f t="shared" si="2"/>
        <v>6014859.5</v>
      </c>
      <c r="K34" t="b">
        <f t="shared" si="1"/>
        <v>1</v>
      </c>
    </row>
    <row r="35" spans="1:11" x14ac:dyDescent="0.2">
      <c r="A35" s="7" t="s">
        <v>35</v>
      </c>
      <c r="B35" s="16" t="s">
        <v>22</v>
      </c>
      <c r="C35" s="7" t="s">
        <v>36</v>
      </c>
      <c r="D35" s="7" t="s">
        <v>69</v>
      </c>
      <c r="E35" s="10">
        <v>5.47</v>
      </c>
      <c r="F35" s="13">
        <v>49000</v>
      </c>
      <c r="G35" s="13">
        <f t="shared" si="3"/>
        <v>268030</v>
      </c>
      <c r="H35" s="8">
        <v>268030</v>
      </c>
      <c r="I35" s="8"/>
      <c r="J35" s="8">
        <f t="shared" si="2"/>
        <v>6282889.5</v>
      </c>
      <c r="K35" t="b">
        <f t="shared" si="1"/>
        <v>1</v>
      </c>
    </row>
    <row r="36" spans="1:11" x14ac:dyDescent="0.2">
      <c r="A36" s="7" t="s">
        <v>35</v>
      </c>
      <c r="B36" s="16">
        <v>45358</v>
      </c>
      <c r="C36" s="7" t="s">
        <v>36</v>
      </c>
      <c r="D36" s="7" t="s">
        <v>70</v>
      </c>
      <c r="E36" s="10">
        <v>3.835</v>
      </c>
      <c r="F36" s="13">
        <v>48000</v>
      </c>
      <c r="G36" s="13">
        <f t="shared" si="3"/>
        <v>184080</v>
      </c>
      <c r="H36" s="8">
        <v>184080</v>
      </c>
      <c r="I36" s="8"/>
      <c r="J36" s="8">
        <f t="shared" si="2"/>
        <v>6466969.5</v>
      </c>
      <c r="K36" t="b">
        <f t="shared" si="1"/>
        <v>1</v>
      </c>
    </row>
    <row r="37" spans="1:11" x14ac:dyDescent="0.2">
      <c r="A37" s="7" t="s">
        <v>35</v>
      </c>
      <c r="B37" s="16">
        <v>45360</v>
      </c>
      <c r="C37" s="7" t="s">
        <v>36</v>
      </c>
      <c r="D37" s="7" t="s">
        <v>71</v>
      </c>
      <c r="E37" s="10">
        <v>0.97499999999999998</v>
      </c>
      <c r="F37" s="13">
        <v>48000</v>
      </c>
      <c r="G37" s="13">
        <f t="shared" si="3"/>
        <v>46800</v>
      </c>
      <c r="H37" s="8">
        <v>46800</v>
      </c>
      <c r="I37" s="8"/>
      <c r="J37" s="8">
        <f t="shared" si="2"/>
        <v>6513769.5</v>
      </c>
      <c r="K37" t="b">
        <f t="shared" si="1"/>
        <v>1</v>
      </c>
    </row>
    <row r="38" spans="1:11" x14ac:dyDescent="0.2">
      <c r="A38" s="7" t="s">
        <v>35</v>
      </c>
      <c r="B38" s="16" t="s">
        <v>23</v>
      </c>
      <c r="C38" s="7" t="s">
        <v>36</v>
      </c>
      <c r="D38" s="7" t="s">
        <v>72</v>
      </c>
      <c r="E38" s="10">
        <v>0.51</v>
      </c>
      <c r="F38" s="13">
        <v>48000</v>
      </c>
      <c r="G38" s="13">
        <f t="shared" si="3"/>
        <v>24480</v>
      </c>
      <c r="H38" s="8">
        <v>24480</v>
      </c>
      <c r="I38" s="8"/>
      <c r="J38" s="8">
        <f t="shared" si="2"/>
        <v>6538249.5</v>
      </c>
      <c r="K38" t="b">
        <f t="shared" si="1"/>
        <v>1</v>
      </c>
    </row>
    <row r="39" spans="1:11" x14ac:dyDescent="0.2">
      <c r="A39" s="7" t="s">
        <v>35</v>
      </c>
      <c r="B39" s="16" t="s">
        <v>24</v>
      </c>
      <c r="C39" s="7" t="s">
        <v>36</v>
      </c>
      <c r="D39" s="7" t="s">
        <v>73</v>
      </c>
      <c r="E39" s="10">
        <v>2.5150000000000001</v>
      </c>
      <c r="F39" s="13">
        <v>41200</v>
      </c>
      <c r="G39" s="13">
        <f t="shared" si="3"/>
        <v>103618</v>
      </c>
      <c r="H39" s="8">
        <v>103618</v>
      </c>
      <c r="I39" s="8"/>
      <c r="J39" s="8">
        <f t="shared" si="2"/>
        <v>6641867.5</v>
      </c>
      <c r="K39" t="b">
        <f t="shared" si="1"/>
        <v>1</v>
      </c>
    </row>
    <row r="40" spans="1:11" x14ac:dyDescent="0.2">
      <c r="A40" s="7" t="s">
        <v>35</v>
      </c>
      <c r="B40" s="16" t="s">
        <v>24</v>
      </c>
      <c r="C40" s="7" t="s">
        <v>36</v>
      </c>
      <c r="D40" s="7" t="s">
        <v>74</v>
      </c>
      <c r="E40" s="10">
        <v>3.9750000000000001</v>
      </c>
      <c r="F40" s="13">
        <v>41200</v>
      </c>
      <c r="G40" s="13">
        <f t="shared" si="3"/>
        <v>163770</v>
      </c>
      <c r="H40" s="8">
        <v>163770</v>
      </c>
      <c r="I40" s="8"/>
      <c r="J40" s="8">
        <f t="shared" si="2"/>
        <v>6805637.5</v>
      </c>
      <c r="K40" t="b">
        <f t="shared" si="1"/>
        <v>1</v>
      </c>
    </row>
    <row r="41" spans="1:11" x14ac:dyDescent="0.2">
      <c r="A41" s="7" t="s">
        <v>35</v>
      </c>
      <c r="B41" s="16">
        <v>45423</v>
      </c>
      <c r="C41" s="7" t="s">
        <v>36</v>
      </c>
      <c r="D41" s="7" t="s">
        <v>75</v>
      </c>
      <c r="E41" s="10">
        <v>9.6649999999999991</v>
      </c>
      <c r="F41" s="13">
        <v>41500</v>
      </c>
      <c r="G41" s="13">
        <f t="shared" si="3"/>
        <v>401097.49999999994</v>
      </c>
      <c r="H41" s="8">
        <v>401097.5</v>
      </c>
      <c r="I41" s="8"/>
      <c r="J41" s="8">
        <f t="shared" si="2"/>
        <v>7206735</v>
      </c>
      <c r="K41" t="b">
        <f t="shared" si="1"/>
        <v>1</v>
      </c>
    </row>
    <row r="42" spans="1:11" x14ac:dyDescent="0.2">
      <c r="A42" s="7" t="s">
        <v>35</v>
      </c>
      <c r="B42" s="16">
        <v>45452</v>
      </c>
      <c r="C42" s="7" t="s">
        <v>36</v>
      </c>
      <c r="D42" s="7" t="s">
        <v>76</v>
      </c>
      <c r="E42" s="10">
        <v>1.9350000000000001</v>
      </c>
      <c r="F42" s="13">
        <v>41300</v>
      </c>
      <c r="G42" s="13">
        <f t="shared" si="3"/>
        <v>79915.5</v>
      </c>
      <c r="H42" s="8">
        <v>79915.5</v>
      </c>
      <c r="I42" s="8"/>
      <c r="J42" s="8">
        <f t="shared" si="2"/>
        <v>7286650.5</v>
      </c>
      <c r="K42" t="b">
        <f t="shared" si="1"/>
        <v>1</v>
      </c>
    </row>
    <row r="43" spans="1:11" x14ac:dyDescent="0.2">
      <c r="A43" s="7" t="s">
        <v>35</v>
      </c>
      <c r="B43" s="16" t="s">
        <v>25</v>
      </c>
      <c r="C43" s="7" t="s">
        <v>36</v>
      </c>
      <c r="D43" s="7" t="s">
        <v>77</v>
      </c>
      <c r="E43" s="10">
        <v>3.1619999999999999</v>
      </c>
      <c r="F43" s="13">
        <v>40000</v>
      </c>
      <c r="G43" s="13">
        <f t="shared" si="3"/>
        <v>126480</v>
      </c>
      <c r="H43" s="8">
        <v>126480</v>
      </c>
      <c r="I43" s="8"/>
      <c r="J43" s="8">
        <f t="shared" si="2"/>
        <v>7413130.5</v>
      </c>
      <c r="K43" t="b">
        <f t="shared" si="1"/>
        <v>1</v>
      </c>
    </row>
    <row r="44" spans="1:11" ht="15" x14ac:dyDescent="0.2">
      <c r="A44" s="18" t="s">
        <v>113</v>
      </c>
      <c r="B44" s="16"/>
      <c r="C44" s="19" t="s">
        <v>111</v>
      </c>
      <c r="D44" s="20"/>
      <c r="E44" s="10"/>
      <c r="F44" s="13"/>
      <c r="G44" s="13"/>
      <c r="H44" s="8"/>
      <c r="I44" s="8"/>
      <c r="J44" s="8"/>
    </row>
    <row r="45" spans="1:11" x14ac:dyDescent="0.2">
      <c r="A45" s="7" t="s">
        <v>35</v>
      </c>
      <c r="B45" s="16">
        <v>45292</v>
      </c>
      <c r="C45" s="7" t="s">
        <v>36</v>
      </c>
      <c r="D45" s="7" t="s">
        <v>78</v>
      </c>
      <c r="E45" s="10">
        <v>4.0350000000000001</v>
      </c>
      <c r="F45" s="13">
        <v>42000</v>
      </c>
      <c r="G45" s="13">
        <f t="shared" si="3"/>
        <v>169470</v>
      </c>
      <c r="H45" s="8">
        <v>169470</v>
      </c>
      <c r="I45" s="8"/>
      <c r="J45" s="8">
        <f>J43+H45</f>
        <v>7582600.5</v>
      </c>
      <c r="K45" t="b">
        <f t="shared" si="1"/>
        <v>1</v>
      </c>
    </row>
    <row r="46" spans="1:11" x14ac:dyDescent="0.2">
      <c r="A46" s="7" t="s">
        <v>35</v>
      </c>
      <c r="B46" s="16" t="s">
        <v>26</v>
      </c>
      <c r="C46" s="7" t="s">
        <v>36</v>
      </c>
      <c r="D46" s="7" t="s">
        <v>79</v>
      </c>
      <c r="E46" s="10">
        <v>2.92</v>
      </c>
      <c r="F46" s="13">
        <v>51000</v>
      </c>
      <c r="G46" s="13">
        <f t="shared" si="3"/>
        <v>148920</v>
      </c>
      <c r="H46" s="8">
        <v>148920</v>
      </c>
      <c r="I46" s="8"/>
      <c r="J46" s="8">
        <f t="shared" si="2"/>
        <v>7731520.5</v>
      </c>
      <c r="K46" t="b">
        <f t="shared" si="1"/>
        <v>1</v>
      </c>
    </row>
    <row r="47" spans="1:11" x14ac:dyDescent="0.2">
      <c r="A47" s="7" t="s">
        <v>35</v>
      </c>
      <c r="B47" s="16" t="s">
        <v>7</v>
      </c>
      <c r="C47" s="7" t="s">
        <v>36</v>
      </c>
      <c r="D47" s="7" t="s">
        <v>80</v>
      </c>
      <c r="E47" s="10">
        <v>6.13</v>
      </c>
      <c r="F47" s="13">
        <v>53000</v>
      </c>
      <c r="G47" s="13">
        <f t="shared" si="3"/>
        <v>324890</v>
      </c>
      <c r="H47" s="8">
        <v>324890</v>
      </c>
      <c r="I47" s="8"/>
      <c r="J47" s="8">
        <f t="shared" si="2"/>
        <v>8056410.5</v>
      </c>
      <c r="K47" t="b">
        <f t="shared" si="1"/>
        <v>1</v>
      </c>
    </row>
    <row r="48" spans="1:11" x14ac:dyDescent="0.2">
      <c r="A48" s="7" t="s">
        <v>35</v>
      </c>
      <c r="B48" s="16">
        <v>45356</v>
      </c>
      <c r="C48" s="7" t="s">
        <v>36</v>
      </c>
      <c r="D48" s="7" t="s">
        <v>81</v>
      </c>
      <c r="E48" s="10">
        <v>5.9050000000000002</v>
      </c>
      <c r="F48" s="13">
        <v>48000</v>
      </c>
      <c r="G48" s="13">
        <f t="shared" si="3"/>
        <v>283440</v>
      </c>
      <c r="H48" s="8">
        <v>283440</v>
      </c>
      <c r="I48" s="8"/>
      <c r="J48" s="8">
        <f t="shared" si="2"/>
        <v>8339850.5</v>
      </c>
      <c r="K48" t="b">
        <f t="shared" si="1"/>
        <v>1</v>
      </c>
    </row>
    <row r="49" spans="1:11" x14ac:dyDescent="0.2">
      <c r="A49" s="7" t="s">
        <v>35</v>
      </c>
      <c r="B49" s="16">
        <v>45361</v>
      </c>
      <c r="C49" s="7" t="s">
        <v>36</v>
      </c>
      <c r="D49" s="7" t="s">
        <v>82</v>
      </c>
      <c r="E49" s="10">
        <v>0.25800000000000001</v>
      </c>
      <c r="F49" s="13">
        <v>48000</v>
      </c>
      <c r="G49" s="13">
        <f t="shared" si="3"/>
        <v>12384</v>
      </c>
      <c r="H49" s="8">
        <v>12384</v>
      </c>
      <c r="I49" s="8"/>
      <c r="J49" s="8">
        <f t="shared" si="2"/>
        <v>8352234.5</v>
      </c>
      <c r="K49" t="b">
        <f t="shared" si="1"/>
        <v>1</v>
      </c>
    </row>
    <row r="50" spans="1:11" x14ac:dyDescent="0.2">
      <c r="A50" s="7" t="s">
        <v>35</v>
      </c>
      <c r="B50" s="16">
        <v>45386</v>
      </c>
      <c r="C50" s="7" t="s">
        <v>36</v>
      </c>
      <c r="D50" s="7" t="s">
        <v>83</v>
      </c>
      <c r="E50" s="10">
        <v>5.2</v>
      </c>
      <c r="F50" s="13">
        <v>41200</v>
      </c>
      <c r="G50" s="13">
        <f t="shared" si="3"/>
        <v>214240</v>
      </c>
      <c r="H50" s="8">
        <v>214240</v>
      </c>
      <c r="I50" s="8"/>
      <c r="J50" s="8">
        <f t="shared" si="2"/>
        <v>8566474.5</v>
      </c>
      <c r="K50" t="b">
        <f t="shared" si="1"/>
        <v>1</v>
      </c>
    </row>
    <row r="51" spans="1:11" x14ac:dyDescent="0.2">
      <c r="A51" s="7" t="s">
        <v>35</v>
      </c>
      <c r="B51" s="16">
        <v>45386</v>
      </c>
      <c r="C51" s="7" t="s">
        <v>36</v>
      </c>
      <c r="D51" s="7" t="s">
        <v>84</v>
      </c>
      <c r="E51" s="10">
        <v>0.29599999999999999</v>
      </c>
      <c r="F51" s="13">
        <v>55000</v>
      </c>
      <c r="G51" s="13">
        <f t="shared" si="3"/>
        <v>16280</v>
      </c>
      <c r="H51" s="8">
        <v>16280</v>
      </c>
      <c r="I51" s="8"/>
      <c r="J51" s="8">
        <f t="shared" si="2"/>
        <v>8582754.5</v>
      </c>
      <c r="K51" t="b">
        <f t="shared" si="1"/>
        <v>1</v>
      </c>
    </row>
    <row r="52" spans="1:11" x14ac:dyDescent="0.2">
      <c r="A52" s="7" t="s">
        <v>35</v>
      </c>
      <c r="B52" s="16">
        <v>45393</v>
      </c>
      <c r="C52" s="7" t="s">
        <v>36</v>
      </c>
      <c r="D52" s="7" t="s">
        <v>85</v>
      </c>
      <c r="E52" s="10">
        <v>4.0350000000000001</v>
      </c>
      <c r="F52" s="13">
        <v>38500</v>
      </c>
      <c r="G52" s="13">
        <f t="shared" si="3"/>
        <v>155347.5</v>
      </c>
      <c r="H52" s="8">
        <v>155347.5</v>
      </c>
      <c r="I52" s="8"/>
      <c r="J52" s="8">
        <f t="shared" si="2"/>
        <v>8738102</v>
      </c>
      <c r="K52" t="b">
        <f t="shared" si="1"/>
        <v>1</v>
      </c>
    </row>
    <row r="53" spans="1:11" x14ac:dyDescent="0.2">
      <c r="A53" s="7" t="s">
        <v>35</v>
      </c>
      <c r="B53" s="16">
        <v>45423</v>
      </c>
      <c r="C53" s="7" t="s">
        <v>36</v>
      </c>
      <c r="D53" s="7" t="s">
        <v>86</v>
      </c>
      <c r="E53" s="10">
        <v>1.08</v>
      </c>
      <c r="F53" s="13">
        <v>39000</v>
      </c>
      <c r="G53" s="13">
        <f t="shared" si="3"/>
        <v>42120</v>
      </c>
      <c r="H53" s="8">
        <v>42120</v>
      </c>
      <c r="I53" s="8"/>
      <c r="J53" s="8">
        <f t="shared" si="2"/>
        <v>8780222</v>
      </c>
      <c r="K53" t="b">
        <f t="shared" si="1"/>
        <v>1</v>
      </c>
    </row>
    <row r="54" spans="1:11" x14ac:dyDescent="0.2">
      <c r="A54" s="7" t="s">
        <v>35</v>
      </c>
      <c r="B54" s="16" t="s">
        <v>27</v>
      </c>
      <c r="C54" s="7" t="s">
        <v>36</v>
      </c>
      <c r="D54" s="7" t="s">
        <v>87</v>
      </c>
      <c r="E54" s="10">
        <v>4.335</v>
      </c>
      <c r="F54" s="13">
        <v>38500</v>
      </c>
      <c r="G54" s="13">
        <f t="shared" si="3"/>
        <v>166897.5</v>
      </c>
      <c r="H54" s="8">
        <v>166897.5</v>
      </c>
      <c r="I54" s="8"/>
      <c r="J54" s="8">
        <f t="shared" si="2"/>
        <v>8947119.5</v>
      </c>
      <c r="K54" t="b">
        <f t="shared" si="1"/>
        <v>1</v>
      </c>
    </row>
    <row r="55" spans="1:11" x14ac:dyDescent="0.2">
      <c r="A55" s="7" t="s">
        <v>35</v>
      </c>
      <c r="B55" s="16" t="s">
        <v>28</v>
      </c>
      <c r="C55" s="7" t="s">
        <v>36</v>
      </c>
      <c r="D55" s="7" t="s">
        <v>88</v>
      </c>
      <c r="E55" s="10">
        <v>0.51500000000000001</v>
      </c>
      <c r="F55" s="13">
        <v>38500</v>
      </c>
      <c r="G55" s="13">
        <f t="shared" si="3"/>
        <v>19827.5</v>
      </c>
      <c r="H55" s="8">
        <v>19827.5</v>
      </c>
      <c r="I55" s="8"/>
      <c r="J55" s="8">
        <f t="shared" si="2"/>
        <v>8966947</v>
      </c>
      <c r="K55" t="b">
        <f t="shared" si="1"/>
        <v>1</v>
      </c>
    </row>
    <row r="56" spans="1:11" x14ac:dyDescent="0.2">
      <c r="A56" s="7" t="s">
        <v>35</v>
      </c>
      <c r="B56" s="16" t="s">
        <v>29</v>
      </c>
      <c r="C56" s="7" t="s">
        <v>36</v>
      </c>
      <c r="D56" s="7" t="s">
        <v>89</v>
      </c>
      <c r="E56" s="10">
        <v>3.6</v>
      </c>
      <c r="F56" s="13">
        <v>38000</v>
      </c>
      <c r="G56" s="13">
        <f t="shared" si="3"/>
        <v>136800</v>
      </c>
      <c r="H56" s="8">
        <v>136800</v>
      </c>
      <c r="I56" s="8"/>
      <c r="J56" s="8">
        <f t="shared" si="2"/>
        <v>9103747</v>
      </c>
      <c r="K56" t="b">
        <f t="shared" si="1"/>
        <v>1</v>
      </c>
    </row>
    <row r="57" spans="1:11" x14ac:dyDescent="0.2">
      <c r="A57" s="7" t="s">
        <v>35</v>
      </c>
      <c r="B57" s="16" t="s">
        <v>30</v>
      </c>
      <c r="C57" s="7" t="s">
        <v>36</v>
      </c>
      <c r="D57" s="7" t="s">
        <v>90</v>
      </c>
      <c r="E57" s="10">
        <v>2.46</v>
      </c>
      <c r="F57" s="13">
        <v>39500</v>
      </c>
      <c r="G57" s="13">
        <f t="shared" si="3"/>
        <v>97170</v>
      </c>
      <c r="H57" s="8">
        <v>97170</v>
      </c>
      <c r="I57" s="8"/>
      <c r="J57" s="8">
        <f t="shared" si="2"/>
        <v>9200917</v>
      </c>
      <c r="K57" t="b">
        <f t="shared" si="1"/>
        <v>1</v>
      </c>
    </row>
    <row r="58" spans="1:11" x14ac:dyDescent="0.2">
      <c r="A58" s="7" t="s">
        <v>35</v>
      </c>
      <c r="B58" s="16" t="s">
        <v>31</v>
      </c>
      <c r="C58" s="7" t="s">
        <v>36</v>
      </c>
      <c r="D58" s="7" t="s">
        <v>91</v>
      </c>
      <c r="E58" s="10">
        <v>1.24</v>
      </c>
      <c r="F58" s="13">
        <v>38000</v>
      </c>
      <c r="G58" s="13">
        <f t="shared" si="3"/>
        <v>47120</v>
      </c>
      <c r="H58" s="8">
        <v>47120</v>
      </c>
      <c r="I58" s="8"/>
      <c r="J58" s="8">
        <f t="shared" si="2"/>
        <v>9248037</v>
      </c>
      <c r="K58" t="b">
        <f t="shared" si="1"/>
        <v>1</v>
      </c>
    </row>
    <row r="59" spans="1:11" x14ac:dyDescent="0.2">
      <c r="A59" s="7" t="s">
        <v>35</v>
      </c>
      <c r="B59" s="16">
        <v>45630</v>
      </c>
      <c r="C59" s="7" t="s">
        <v>36</v>
      </c>
      <c r="D59" s="7" t="s">
        <v>92</v>
      </c>
      <c r="E59" s="10">
        <v>6.12</v>
      </c>
      <c r="F59" s="13">
        <v>38000</v>
      </c>
      <c r="G59" s="13">
        <f t="shared" si="3"/>
        <v>232560</v>
      </c>
      <c r="H59" s="8">
        <v>232560</v>
      </c>
      <c r="I59" s="8"/>
      <c r="J59" s="8">
        <f t="shared" si="2"/>
        <v>9480597</v>
      </c>
      <c r="K59" t="b">
        <f t="shared" si="1"/>
        <v>1</v>
      </c>
    </row>
    <row r="60" spans="1:11" x14ac:dyDescent="0.2">
      <c r="A60" s="7" t="s">
        <v>35</v>
      </c>
      <c r="B60" s="16">
        <v>45635</v>
      </c>
      <c r="C60" s="7" t="s">
        <v>36</v>
      </c>
      <c r="D60" s="7" t="s">
        <v>93</v>
      </c>
      <c r="E60" s="10">
        <v>5.72</v>
      </c>
      <c r="F60" s="13">
        <v>38500</v>
      </c>
      <c r="G60" s="13">
        <f t="shared" si="3"/>
        <v>220220</v>
      </c>
      <c r="H60" s="8">
        <v>220220</v>
      </c>
      <c r="I60" s="8"/>
      <c r="J60" s="8">
        <f t="shared" si="2"/>
        <v>9700817</v>
      </c>
      <c r="K60" t="b">
        <f t="shared" si="1"/>
        <v>1</v>
      </c>
    </row>
    <row r="61" spans="1:11" x14ac:dyDescent="0.2">
      <c r="A61" s="7" t="s">
        <v>35</v>
      </c>
      <c r="B61" s="16" t="s">
        <v>19</v>
      </c>
      <c r="C61" s="7" t="s">
        <v>36</v>
      </c>
      <c r="D61" s="7" t="s">
        <v>94</v>
      </c>
      <c r="E61" s="10">
        <v>3.8849999999999998</v>
      </c>
      <c r="F61" s="13">
        <v>38000</v>
      </c>
      <c r="G61" s="13">
        <f t="shared" si="3"/>
        <v>147630</v>
      </c>
      <c r="H61" s="8">
        <v>147630</v>
      </c>
      <c r="I61" s="8"/>
      <c r="J61" s="8">
        <f t="shared" si="2"/>
        <v>9848447</v>
      </c>
      <c r="K61" t="b">
        <f t="shared" si="1"/>
        <v>1</v>
      </c>
    </row>
    <row r="62" spans="1:11" x14ac:dyDescent="0.2">
      <c r="A62" s="7" t="s">
        <v>35</v>
      </c>
      <c r="B62" s="16" t="s">
        <v>32</v>
      </c>
      <c r="C62" s="7" t="s">
        <v>36</v>
      </c>
      <c r="D62" s="7" t="s">
        <v>95</v>
      </c>
      <c r="E62" s="10">
        <v>5.79</v>
      </c>
      <c r="F62" s="13">
        <v>38000</v>
      </c>
      <c r="G62" s="13">
        <f t="shared" si="3"/>
        <v>220020</v>
      </c>
      <c r="H62" s="8">
        <v>220020</v>
      </c>
      <c r="I62" s="8"/>
      <c r="J62" s="8">
        <f t="shared" si="2"/>
        <v>10068467</v>
      </c>
      <c r="K62" t="b">
        <f t="shared" si="1"/>
        <v>1</v>
      </c>
    </row>
    <row r="63" spans="1:11" x14ac:dyDescent="0.2">
      <c r="A63" s="7" t="s">
        <v>35</v>
      </c>
      <c r="B63" s="16" t="s">
        <v>20</v>
      </c>
      <c r="C63" s="7" t="s">
        <v>36</v>
      </c>
      <c r="D63" s="7" t="s">
        <v>96</v>
      </c>
      <c r="E63" s="10">
        <v>0.20599999999999999</v>
      </c>
      <c r="F63" s="13">
        <v>38000</v>
      </c>
      <c r="G63" s="13">
        <f t="shared" si="3"/>
        <v>7828</v>
      </c>
      <c r="H63" s="8">
        <v>7828</v>
      </c>
      <c r="I63" s="8"/>
      <c r="J63" s="8">
        <f t="shared" si="2"/>
        <v>10076295</v>
      </c>
      <c r="K63" t="b">
        <f t="shared" si="1"/>
        <v>1</v>
      </c>
    </row>
    <row r="64" spans="1:11" ht="15" x14ac:dyDescent="0.2">
      <c r="A64" s="18" t="s">
        <v>114</v>
      </c>
      <c r="B64" s="16"/>
      <c r="C64" s="19" t="s">
        <v>111</v>
      </c>
      <c r="D64" s="20"/>
      <c r="E64" s="10"/>
      <c r="F64" s="13"/>
      <c r="G64" s="13"/>
      <c r="H64" s="8"/>
      <c r="I64" s="8"/>
      <c r="J64" s="8"/>
    </row>
    <row r="65" spans="1:11" x14ac:dyDescent="0.2">
      <c r="A65" s="7" t="s">
        <v>35</v>
      </c>
      <c r="B65" s="16">
        <v>45451</v>
      </c>
      <c r="C65" s="7" t="s">
        <v>36</v>
      </c>
      <c r="D65" s="7" t="s">
        <v>97</v>
      </c>
      <c r="E65" s="10">
        <v>50.79</v>
      </c>
      <c r="F65" s="13">
        <v>39500</v>
      </c>
      <c r="G65" s="13">
        <f>E65*F65</f>
        <v>2006205</v>
      </c>
      <c r="H65" s="8">
        <v>2006205</v>
      </c>
      <c r="I65" s="8"/>
      <c r="J65" s="8">
        <f>J63+H65</f>
        <v>12082500</v>
      </c>
      <c r="K65" t="b">
        <f t="shared" ref="K65:K77" si="4">G65=H65</f>
        <v>1</v>
      </c>
    </row>
    <row r="66" spans="1:11" x14ac:dyDescent="0.2">
      <c r="A66" s="7" t="s">
        <v>35</v>
      </c>
      <c r="B66" s="16">
        <v>45514</v>
      </c>
      <c r="C66" s="7" t="s">
        <v>36</v>
      </c>
      <c r="D66" s="7" t="s">
        <v>98</v>
      </c>
      <c r="E66" s="10">
        <v>9.9350000000000005</v>
      </c>
      <c r="F66" s="13">
        <v>39500</v>
      </c>
      <c r="G66" s="13">
        <f t="shared" ref="G66:G73" si="5">E66*F66</f>
        <v>392432.5</v>
      </c>
      <c r="H66" s="8">
        <v>392432.5</v>
      </c>
      <c r="I66" s="8"/>
      <c r="J66" s="8">
        <f t="shared" si="2"/>
        <v>12474932.5</v>
      </c>
      <c r="K66" t="b">
        <f t="shared" si="4"/>
        <v>1</v>
      </c>
    </row>
    <row r="67" spans="1:11" x14ac:dyDescent="0.2">
      <c r="A67" s="7" t="s">
        <v>35</v>
      </c>
      <c r="B67" s="16">
        <v>45514</v>
      </c>
      <c r="C67" s="7" t="s">
        <v>36</v>
      </c>
      <c r="D67" s="7" t="s">
        <v>99</v>
      </c>
      <c r="E67" s="10">
        <v>2.04</v>
      </c>
      <c r="F67" s="13">
        <v>39500</v>
      </c>
      <c r="G67" s="13">
        <f t="shared" si="5"/>
        <v>80580</v>
      </c>
      <c r="H67" s="8">
        <v>80580</v>
      </c>
      <c r="I67" s="8"/>
      <c r="J67" s="8">
        <f t="shared" si="2"/>
        <v>12555512.5</v>
      </c>
      <c r="K67" t="b">
        <f t="shared" si="4"/>
        <v>1</v>
      </c>
    </row>
    <row r="68" spans="1:11" x14ac:dyDescent="0.2">
      <c r="A68" s="7" t="s">
        <v>35</v>
      </c>
      <c r="B68" s="16">
        <v>45514</v>
      </c>
      <c r="C68" s="7" t="s">
        <v>36</v>
      </c>
      <c r="D68" s="7" t="s">
        <v>100</v>
      </c>
      <c r="E68" s="10">
        <v>1.93</v>
      </c>
      <c r="F68" s="13">
        <v>39500</v>
      </c>
      <c r="G68" s="13">
        <f t="shared" si="5"/>
        <v>76235</v>
      </c>
      <c r="H68" s="8">
        <v>76235</v>
      </c>
      <c r="I68" s="8"/>
      <c r="J68" s="8">
        <f t="shared" si="2"/>
        <v>12631747.5</v>
      </c>
      <c r="K68" t="b">
        <f t="shared" si="4"/>
        <v>1</v>
      </c>
    </row>
    <row r="69" spans="1:11" x14ac:dyDescent="0.2">
      <c r="A69" s="7" t="s">
        <v>35</v>
      </c>
      <c r="B69" s="16">
        <v>45514</v>
      </c>
      <c r="C69" s="7" t="s">
        <v>36</v>
      </c>
      <c r="D69" s="7" t="s">
        <v>101</v>
      </c>
      <c r="E69" s="10">
        <v>44.73</v>
      </c>
      <c r="F69" s="13">
        <v>39500</v>
      </c>
      <c r="G69" s="13">
        <f t="shared" si="5"/>
        <v>1766834.9999999998</v>
      </c>
      <c r="H69" s="8">
        <v>1766835</v>
      </c>
      <c r="I69" s="8"/>
      <c r="J69" s="8">
        <f t="shared" si="2"/>
        <v>14398582.5</v>
      </c>
      <c r="K69" t="b">
        <f t="shared" si="4"/>
        <v>1</v>
      </c>
    </row>
    <row r="70" spans="1:11" x14ac:dyDescent="0.2">
      <c r="A70" s="7" t="s">
        <v>35</v>
      </c>
      <c r="B70" s="16">
        <v>45514</v>
      </c>
      <c r="C70" s="7" t="s">
        <v>36</v>
      </c>
      <c r="D70" s="7" t="s">
        <v>102</v>
      </c>
      <c r="E70" s="10">
        <v>2.09</v>
      </c>
      <c r="F70" s="13">
        <v>39500</v>
      </c>
      <c r="G70" s="13">
        <f t="shared" si="5"/>
        <v>82555</v>
      </c>
      <c r="H70" s="8">
        <v>82555</v>
      </c>
      <c r="I70" s="8"/>
      <c r="J70" s="8">
        <f t="shared" si="2"/>
        <v>14481137.5</v>
      </c>
      <c r="K70" t="b">
        <f t="shared" si="4"/>
        <v>1</v>
      </c>
    </row>
    <row r="71" spans="1:11" x14ac:dyDescent="0.2">
      <c r="A71" s="7" t="s">
        <v>35</v>
      </c>
      <c r="B71" s="16" t="s">
        <v>33</v>
      </c>
      <c r="C71" s="7" t="s">
        <v>36</v>
      </c>
      <c r="D71" s="7" t="s">
        <v>103</v>
      </c>
      <c r="E71" s="10">
        <v>0.84399999999999997</v>
      </c>
      <c r="F71" s="13">
        <v>41500</v>
      </c>
      <c r="G71" s="13">
        <f t="shared" si="5"/>
        <v>35026</v>
      </c>
      <c r="H71" s="8">
        <v>35026</v>
      </c>
      <c r="I71" s="8"/>
      <c r="J71" s="8">
        <f t="shared" ref="J71:J73" si="6">J70+H71</f>
        <v>14516163.5</v>
      </c>
      <c r="K71" t="b">
        <f t="shared" si="4"/>
        <v>1</v>
      </c>
    </row>
    <row r="72" spans="1:11" x14ac:dyDescent="0.2">
      <c r="A72" s="7" t="s">
        <v>35</v>
      </c>
      <c r="B72" s="16" t="s">
        <v>34</v>
      </c>
      <c r="C72" s="7" t="s">
        <v>36</v>
      </c>
      <c r="D72" s="7" t="s">
        <v>104</v>
      </c>
      <c r="E72" s="10">
        <v>2.4049999999999998</v>
      </c>
      <c r="F72" s="13">
        <v>39500</v>
      </c>
      <c r="G72" s="13">
        <f t="shared" si="5"/>
        <v>94997.499999999985</v>
      </c>
      <c r="H72" s="8">
        <v>94997.5</v>
      </c>
      <c r="I72" s="8"/>
      <c r="J72" s="8">
        <f t="shared" si="6"/>
        <v>14611161</v>
      </c>
      <c r="K72" t="b">
        <f t="shared" si="4"/>
        <v>1</v>
      </c>
    </row>
    <row r="73" spans="1:11" x14ac:dyDescent="0.2">
      <c r="A73" s="7" t="s">
        <v>35</v>
      </c>
      <c r="B73" s="16">
        <v>45575</v>
      </c>
      <c r="C73" s="7" t="s">
        <v>36</v>
      </c>
      <c r="D73" s="7" t="s">
        <v>105</v>
      </c>
      <c r="E73" s="10">
        <v>18.920000000000002</v>
      </c>
      <c r="F73" s="13">
        <v>38500</v>
      </c>
      <c r="G73" s="13">
        <f t="shared" si="5"/>
        <v>728420.00000000012</v>
      </c>
      <c r="H73" s="8">
        <v>728420</v>
      </c>
      <c r="I73" s="8"/>
      <c r="J73" s="8">
        <f t="shared" si="6"/>
        <v>15339581</v>
      </c>
      <c r="K73" t="b">
        <f t="shared" si="4"/>
        <v>1</v>
      </c>
    </row>
    <row r="74" spans="1:11" ht="15" x14ac:dyDescent="0.2">
      <c r="A74" s="18" t="s">
        <v>115</v>
      </c>
      <c r="B74" s="16"/>
      <c r="C74" s="19" t="s">
        <v>111</v>
      </c>
      <c r="D74" s="20"/>
      <c r="E74" s="10"/>
      <c r="F74" s="13"/>
      <c r="G74" s="13"/>
      <c r="H74" s="8"/>
      <c r="I74" s="8"/>
      <c r="J74" s="8"/>
    </row>
    <row r="75" spans="1:11" x14ac:dyDescent="0.2">
      <c r="A75" s="7" t="s">
        <v>35</v>
      </c>
      <c r="B75" s="16" t="s">
        <v>25</v>
      </c>
      <c r="C75" s="7" t="s">
        <v>36</v>
      </c>
      <c r="D75" s="7" t="s">
        <v>106</v>
      </c>
      <c r="E75" s="10">
        <v>4.1550000000000002</v>
      </c>
      <c r="F75" s="13">
        <v>40000</v>
      </c>
      <c r="G75" s="13">
        <f>E75*F75</f>
        <v>166200</v>
      </c>
      <c r="H75" s="8">
        <v>166200</v>
      </c>
      <c r="I75" s="8"/>
      <c r="J75" s="8">
        <f>J73+H75</f>
        <v>15505781</v>
      </c>
      <c r="K75" t="b">
        <f t="shared" si="4"/>
        <v>1</v>
      </c>
    </row>
    <row r="76" spans="1:11" ht="15" x14ac:dyDescent="0.2">
      <c r="A76" s="18" t="s">
        <v>116</v>
      </c>
      <c r="B76" s="16"/>
      <c r="C76" s="19" t="s">
        <v>111</v>
      </c>
      <c r="D76" s="20"/>
      <c r="E76" s="10"/>
      <c r="F76" s="13"/>
      <c r="G76" s="13"/>
      <c r="H76" s="8"/>
      <c r="I76" s="8"/>
      <c r="J76" s="8"/>
    </row>
    <row r="77" spans="1:11" x14ac:dyDescent="0.2">
      <c r="A77" s="7" t="s">
        <v>35</v>
      </c>
      <c r="B77" s="16" t="s">
        <v>25</v>
      </c>
      <c r="C77" s="7" t="s">
        <v>36</v>
      </c>
      <c r="D77" s="7" t="s">
        <v>107</v>
      </c>
      <c r="E77" s="10">
        <v>3.1629999999999998</v>
      </c>
      <c r="F77" s="13">
        <v>40000</v>
      </c>
      <c r="G77" s="13">
        <f>E77*F77</f>
        <v>126519.99999999999</v>
      </c>
      <c r="H77" s="8">
        <v>126520</v>
      </c>
      <c r="I77" s="8"/>
      <c r="J77" s="8">
        <f>J75+H77</f>
        <v>15632301</v>
      </c>
      <c r="K77" t="b">
        <f t="shared" si="4"/>
        <v>1</v>
      </c>
    </row>
    <row r="78" spans="1:11" ht="21" customHeight="1" x14ac:dyDescent="0.2">
      <c r="A78" s="18" t="s">
        <v>117</v>
      </c>
      <c r="B78" s="16"/>
      <c r="C78" s="19" t="s">
        <v>111</v>
      </c>
      <c r="D78" s="20"/>
      <c r="E78" s="10"/>
      <c r="F78" s="13"/>
      <c r="G78" s="13"/>
      <c r="H78" s="8"/>
      <c r="I78" s="8"/>
      <c r="J78" s="8"/>
    </row>
    <row r="79" spans="1:11" s="1" customFormat="1" ht="28.5" customHeight="1" x14ac:dyDescent="0.2">
      <c r="A79" s="5"/>
      <c r="B79" s="15"/>
      <c r="C79" s="5"/>
      <c r="D79" s="5"/>
      <c r="E79" s="9"/>
      <c r="F79" s="12"/>
      <c r="G79" s="12"/>
      <c r="H79" s="6">
        <f>SUM(H2:H77)</f>
        <v>15632301</v>
      </c>
      <c r="I79" s="6"/>
      <c r="J79" s="8">
        <f>J77</f>
        <v>15632301</v>
      </c>
      <c r="K79" t="b">
        <f>H79=J79</f>
        <v>1</v>
      </c>
    </row>
  </sheetData>
  <autoFilter ref="A1:K79"/>
  <mergeCells count="6">
    <mergeCell ref="C78:D78"/>
    <mergeCell ref="C31:D31"/>
    <mergeCell ref="C44:D44"/>
    <mergeCell ref="C64:D64"/>
    <mergeCell ref="C74:D74"/>
    <mergeCell ref="C76:D76"/>
  </mergeCells>
  <conditionalFormatting sqref="K1:K30 K75 K77 K79:K1048576 K65:K73 K45:K63 K32:K43">
    <cfRule type="cellIs" dxfId="6" priority="3" operator="equal">
      <formula>"fales"</formula>
    </cfRule>
    <cfRule type="cellIs" dxfId="5" priority="4" operator="equal">
      <formula>"fales"</formula>
    </cfRule>
    <cfRule type="cellIs" dxfId="4" priority="5" operator="equal">
      <formula>"fales"</formula>
    </cfRule>
    <cfRule type="containsText" dxfId="3" priority="6" operator="containsText" text="fales">
      <formula>NOT(ISERROR(SEARCH("fales",K1)))</formula>
    </cfRule>
    <cfRule type="containsText" dxfId="2" priority="7" operator="containsText" text="fales">
      <formula>NOT(ISERROR(SEARCH("fales",K1)))</formula>
    </cfRule>
  </conditionalFormatting>
  <conditionalFormatting sqref="K2:K30 K75 K77 K79 K65:K73 K45:K63 K32:K43">
    <cfRule type="containsText" dxfId="1" priority="1" operator="containsText" text="false">
      <formula>NOT(ISERROR(SEARCH("false",K2)))</formula>
    </cfRule>
    <cfRule type="cellIs" dxfId="0" priority="2" operator="lessThan">
      <formula>"fales"</formula>
    </cfRule>
  </conditionalFormatting>
  <pageMargins left="0.7" right="0.7" top="0.75" bottom="0.75" header="0.25" footer="0.3"/>
  <pageSetup paperSize="9" orientation="portrait" r:id="rId1"/>
  <headerFooter>
    <oddHeader>&amp;L&amp;"Arial,Bold"&amp;10 6:21 PM
&amp;"Arial,Bold"&amp;10 01/04/25
&amp;"Arial,Bold"&amp;10 Accrual Basis&amp;C&amp;"Arial,Bold"&amp;12 El Manarah Group For Investment
&amp;"Arial,Bold"&amp;14 Account QuickReport
&amp;"Arial,Bold"&amp;10 January through December 2024</oddHeader>
    <oddFooter>&amp;R&amp;"Arial,Bold"&amp;10 Page &amp;P of &amp;N</oddFooter>
  </headerFooter>
  <ignoredErrors>
    <ignoredError sqref="E2" numberStoredAsText="1"/>
  </ignoredErrors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1</xdr:row>
                <xdr:rowOff>47625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1</xdr:row>
                <xdr:rowOff>47625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El-Wattaneya</cp:lastModifiedBy>
  <dcterms:created xsi:type="dcterms:W3CDTF">2025-01-04T16:21:04Z</dcterms:created>
  <dcterms:modified xsi:type="dcterms:W3CDTF">2025-01-04T17:24:46Z</dcterms:modified>
</cp:coreProperties>
</file>